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22980" windowHeight="9552"/>
  </bookViews>
  <sheets>
    <sheet name="Impatti economici SEU" sheetId="1" r:id="rId1"/>
    <sheet name="Foglio1" sheetId="2" r:id="rId2"/>
  </sheets>
  <definedNames>
    <definedName name="_xlnm.Print_Area" localSheetId="0">'Impatti economici SEU'!$A$1:$L$34</definedName>
  </definedNames>
  <calcPr calcId="125725"/>
</workbook>
</file>

<file path=xl/calcChain.xml><?xml version="1.0" encoding="utf-8"?>
<calcChain xmlns="http://schemas.openxmlformats.org/spreadsheetml/2006/main">
  <c r="K17" i="1"/>
  <c r="K18"/>
  <c r="K19"/>
  <c r="K20"/>
  <c r="H20"/>
  <c r="H19"/>
  <c r="H18"/>
  <c r="H17"/>
  <c r="H16"/>
  <c r="A26"/>
  <c r="A25"/>
  <c r="A24"/>
  <c r="J20"/>
  <c r="L20" s="1"/>
  <c r="J19"/>
  <c r="L19" s="1"/>
  <c r="J18"/>
  <c r="L18" s="1"/>
  <c r="J17"/>
  <c r="L17" s="1"/>
  <c r="J16"/>
  <c r="K16" l="1"/>
  <c r="L16"/>
  <c r="A28"/>
  <c r="A27"/>
</calcChain>
</file>

<file path=xl/sharedStrings.xml><?xml version="1.0" encoding="utf-8"?>
<sst xmlns="http://schemas.openxmlformats.org/spreadsheetml/2006/main" count="53" uniqueCount="38">
  <si>
    <t>Tipoogia di fonte</t>
  </si>
  <si>
    <t>Potenza [kW]</t>
  </si>
  <si>
    <t>Dati da dichiarazione di consumo 2014</t>
  </si>
  <si>
    <t>Qualifica automatica?</t>
  </si>
  <si>
    <t>Tensione di connessione</t>
  </si>
  <si>
    <t>Produzione [kWh]</t>
  </si>
  <si>
    <t>Cessione [kWh]</t>
  </si>
  <si>
    <t>Autoconsumo [kWh]</t>
  </si>
  <si>
    <t>Stima oneri (*) [€/anno]</t>
  </si>
  <si>
    <t>Fotovoltaico</t>
  </si>
  <si>
    <t>GSE - RID</t>
  </si>
  <si>
    <t>MT</t>
  </si>
  <si>
    <t>GSE - SSP</t>
  </si>
  <si>
    <t>BT</t>
  </si>
  <si>
    <t>Eolico</t>
  </si>
  <si>
    <t>Idrico</t>
  </si>
  <si>
    <t>Tensione</t>
  </si>
  <si>
    <t>Fonte</t>
  </si>
  <si>
    <t>Contratto vendita eccedenze</t>
  </si>
  <si>
    <t>Altro</t>
  </si>
  <si>
    <t>h funz</t>
  </si>
  <si>
    <t>Quota autoconsumo alfa</t>
  </si>
  <si>
    <t>PARAMETRI</t>
  </si>
  <si>
    <t>Selezionare</t>
  </si>
  <si>
    <t>SENZA QUALIFICA</t>
  </si>
  <si>
    <t>Calcolo oneri per periodo transitorio [€/anno]</t>
  </si>
  <si>
    <t>Componenti variabili degli oneri generali di sistema applicate all'energia autoconsumata</t>
  </si>
  <si>
    <t>CON QUALIFICA (AUTOMATICA O OTTENUTA)</t>
  </si>
  <si>
    <t xml:space="preserve">E' necessario indicare o selezionare dai menà a tendina tutti i seguenti parametri al fine di caratterizzare il sistema di produzione: </t>
  </si>
  <si>
    <t>(*) Stima per il 2015 sulla base dei dati di autoconsumo 2014 ottenuta applicando un'aliquota media di 50€/MWh</t>
  </si>
  <si>
    <t>Foglio di calcolo degli oneri generali sull'energia auto consumata previsti in caso di qualifica SEU/SEESEU, di mancata qualifica o di qualifica automatica (quale sistema SSP-A o SSP-B)</t>
  </si>
  <si>
    <t>Secondo la Delibera AEEGSI 609/2014/R/EEL del 11 dicembre 2014 così come modificata dalle Delibere AEEGSI 675/2014/R/COM e 302/2015/R/COM</t>
  </si>
  <si>
    <t>Sono previste tre casistiche per l'applicazione delle componenti variabili degli oneri generali all'energia auto-consumata (consumata e non prelevata dalla rete):</t>
  </si>
  <si>
    <t>Per i sistemi che si qualificano come SEU o SEESEU, la parte variabile delle componenti tariffarie A (A2, A3, A4, A5, Ae, As) e MCT si applica a tutta l'energia elettrica prelevata dalla rete, mentre all'energia elettrica auto-consumata si applica in misura pari al 5% dei corrispondenti importi unitari dovuti sull'energia prelevata.  Si applica, per un periodo transitorio a partire dal 2015, un sistema di maggiorazione della sola componente fissa A3 degli oneri generali, definito in modo tale da avere un effetto stimato equivalente a quello che si avrebbe applicando la percentuale del 5% alla parte variabile delle componenti tariffarie A e MCT degli oneri generali all’energia auto-consumata.</t>
  </si>
  <si>
    <t>Per i sistemi in regime di Scambio Sul Posto con potenza superiore a 20 kW (qualificati in automatico SSP-B) si applicano le stesse modalità sopradette previste per i sistemi qualificati SEU/SEESEU.</t>
  </si>
  <si>
    <t>Per i sistemi in regime di Scambio Sul Posto con potenza non superiore a 20 kW (qualificati in automatico SSP-A) la parte variabile degli oneri generali non si applica sull'energia auto-consumata ma solo a quella prelevata dalla rete.</t>
  </si>
  <si>
    <t>Contratto cessione eccedenze</t>
  </si>
  <si>
    <r>
      <rPr>
        <b/>
        <sz val="9"/>
        <color theme="1"/>
        <rFont val="Calibri"/>
        <family val="2"/>
        <scheme val="minor"/>
      </rPr>
      <t>NOTA BENE</t>
    </r>
    <r>
      <rPr>
        <sz val="9"/>
        <color theme="1"/>
        <rFont val="Calibri"/>
        <family val="2"/>
        <scheme val="minor"/>
      </rPr>
      <t xml:space="preserve">: Nel caso di connessione in Alta/Altissima Tensione, o di connessione in Media Tensione nella titolarità di soggetti inclusi nell'elenco delle imprese a forte consumo di energia elettrica, la maggiorazione della componente A3 è calcolata a conguaglio sulla base dei dati relativi all’energia effettivamente auto consumata (in base ai dati di consumo delle dichiarazioni rese dalle imprese) e determinata applicando a tale quantità il 5% dei corrispettivi unitari variabili delle componenti A2, A3, A4, A5, Ae, As e MTC, per livello di tensione considerando gli scaglioni tariffari, come se l’energia auto consumata fosse tutta riferibile a un medesimo punto di prelievo virtuale dello stesso livello di tensione e uniformemente distribuita nell’anno.
</t>
    </r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</si>
</sst>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sz val="12.5"/>
      <name val="Calibri"/>
      <family val="2"/>
      <scheme val="minor"/>
    </font>
    <font>
      <sz val="12.5"/>
      <color theme="0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0" fillId="0" borderId="0" xfId="0"/>
    <xf numFmtId="0" fontId="2" fillId="0" borderId="0" xfId="0" applyFont="1"/>
    <xf numFmtId="0" fontId="8" fillId="3" borderId="0" xfId="0" applyFont="1" applyFill="1" applyBorder="1"/>
    <xf numFmtId="0" fontId="0" fillId="3" borderId="0" xfId="0" applyFill="1" applyBorder="1"/>
    <xf numFmtId="0" fontId="0" fillId="3" borderId="0" xfId="0" applyFill="1"/>
    <xf numFmtId="0" fontId="8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0" xfId="0" applyFill="1" applyAlignment="1">
      <alignment wrapText="1"/>
    </xf>
    <xf numFmtId="0" fontId="2" fillId="3" borderId="0" xfId="0" applyFont="1" applyFill="1" applyBorder="1"/>
    <xf numFmtId="0" fontId="4" fillId="3" borderId="0" xfId="0" applyFont="1" applyFill="1" applyBorder="1"/>
    <xf numFmtId="0" fontId="12" fillId="2" borderId="2" xfId="0" applyFont="1" applyFill="1" applyBorder="1" applyAlignment="1" applyProtection="1">
      <alignment horizontal="center" vertical="center"/>
      <protection locked="0"/>
    </xf>
    <xf numFmtId="3" fontId="12" fillId="2" borderId="1" xfId="0" applyNumberFormat="1" applyFont="1" applyFill="1" applyBorder="1" applyAlignment="1" applyProtection="1">
      <alignment horizontal="center" vertical="center"/>
      <protection locked="0"/>
    </xf>
    <xf numFmtId="43" fontId="13" fillId="3" borderId="1" xfId="1" applyNumberFormat="1" applyFont="1" applyFill="1" applyBorder="1" applyAlignment="1" applyProtection="1">
      <alignment horizontal="left" vertical="center" wrapText="1"/>
    </xf>
    <xf numFmtId="0" fontId="3" fillId="3" borderId="0" xfId="0" applyFont="1" applyFill="1"/>
    <xf numFmtId="0" fontId="14" fillId="3" borderId="0" xfId="0" applyFont="1" applyFill="1"/>
    <xf numFmtId="0" fontId="0" fillId="3" borderId="0" xfId="0" applyFill="1" applyAlignment="1">
      <alignment vertical="center"/>
    </xf>
    <xf numFmtId="0" fontId="16" fillId="3" borderId="0" xfId="0" applyFont="1" applyFill="1" applyProtection="1">
      <protection locked="0"/>
    </xf>
    <xf numFmtId="0" fontId="6" fillId="3" borderId="0" xfId="0" applyFont="1" applyFill="1"/>
    <xf numFmtId="0" fontId="6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17" fillId="3" borderId="0" xfId="0" applyFont="1" applyFill="1"/>
    <xf numFmtId="0" fontId="18" fillId="3" borderId="0" xfId="0" applyFont="1" applyFill="1"/>
    <xf numFmtId="0" fontId="16" fillId="3" borderId="0" xfId="0" applyFont="1" applyFill="1" applyAlignment="1" applyProtection="1">
      <alignment horizontal="center"/>
      <protection locked="0"/>
    </xf>
    <xf numFmtId="0" fontId="16" fillId="3" borderId="0" xfId="0" applyFont="1" applyFill="1" applyAlignment="1" applyProtection="1">
      <alignment horizontal="center" vertical="center"/>
      <protection locked="0"/>
    </xf>
    <xf numFmtId="43" fontId="13" fillId="3" borderId="2" xfId="1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center" vertical="center"/>
    </xf>
    <xf numFmtId="3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left" vertical="center"/>
      <protection locked="0"/>
    </xf>
    <xf numFmtId="0" fontId="0" fillId="3" borderId="0" xfId="0" applyFill="1" applyBorder="1" applyProtection="1"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19" fillId="3" borderId="0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left" vertical="center" wrapText="1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Border="1" applyAlignment="1" applyProtection="1">
      <alignment vertical="center" wrapText="1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19" fillId="3" borderId="0" xfId="0" applyFont="1" applyFill="1" applyAlignment="1">
      <alignment horizontal="center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3"/>
  <sheetViews>
    <sheetView tabSelected="1" workbookViewId="0">
      <selection activeCell="B17" sqref="B17"/>
    </sheetView>
  </sheetViews>
  <sheetFormatPr defaultRowHeight="14.4"/>
  <cols>
    <col min="1" max="1" width="3.44140625" style="2" customWidth="1"/>
    <col min="2" max="2" width="10" customWidth="1"/>
    <col min="3" max="3" width="9.44140625" customWidth="1"/>
    <col min="4" max="4" width="8.44140625" customWidth="1"/>
    <col min="5" max="5" width="9.77734375" customWidth="1"/>
    <col min="6" max="6" width="9.5546875" customWidth="1"/>
    <col min="7" max="7" width="11.33203125" customWidth="1"/>
    <col min="8" max="8" width="12.33203125" customWidth="1"/>
    <col min="9" max="9" width="10.21875" customWidth="1"/>
    <col min="10" max="10" width="11" style="2" hidden="1" customWidth="1"/>
    <col min="11" max="11" width="14.5546875" customWidth="1"/>
    <col min="12" max="12" width="41.5546875" customWidth="1"/>
    <col min="16" max="18" width="8.88671875" style="2"/>
    <col min="20" max="24" width="8.88671875" style="2"/>
    <col min="25" max="25" width="8.88671875" style="1"/>
    <col min="26" max="26" width="8.5546875" style="3" bestFit="1" customWidth="1"/>
    <col min="27" max="27" width="12.33203125" style="3" customWidth="1"/>
    <col min="28" max="28" width="16" style="3" bestFit="1" customWidth="1"/>
    <col min="29" max="29" width="7.109375" style="3" customWidth="1"/>
    <col min="30" max="30" width="17.109375" style="3" customWidth="1"/>
  </cols>
  <sheetData>
    <row r="1" spans="1:30" s="7" customFormat="1" ht="16.8">
      <c r="A1" s="50" t="s">
        <v>30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  <c r="N1" s="4"/>
      <c r="O1" s="4"/>
      <c r="P1" s="4"/>
      <c r="Q1" s="4"/>
      <c r="R1" s="4"/>
      <c r="Y1" s="8"/>
      <c r="Z1" s="9"/>
      <c r="AA1" s="9"/>
      <c r="AB1" s="9"/>
      <c r="AC1" s="9"/>
      <c r="AD1" s="9"/>
    </row>
    <row r="2" spans="1:30" s="7" customFormat="1" ht="16.8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4"/>
      <c r="N2" s="4"/>
      <c r="O2" s="4"/>
      <c r="P2" s="4"/>
      <c r="Q2" s="4"/>
      <c r="R2" s="4"/>
      <c r="Y2" s="8"/>
      <c r="Z2" s="9"/>
      <c r="AA2" s="9"/>
      <c r="AB2" s="9"/>
      <c r="AC2" s="9"/>
      <c r="AD2" s="9"/>
    </row>
    <row r="3" spans="1:30" s="7" customFormat="1" ht="16.8">
      <c r="A3" s="51" t="s">
        <v>31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4"/>
      <c r="N3" s="4"/>
      <c r="O3" s="4"/>
      <c r="P3" s="4"/>
      <c r="Q3" s="4"/>
      <c r="R3" s="4"/>
      <c r="Y3" s="8"/>
      <c r="Z3" s="9"/>
      <c r="AA3" s="9"/>
      <c r="AB3" s="9"/>
      <c r="AC3" s="9"/>
      <c r="AD3" s="9"/>
    </row>
    <row r="4" spans="1:30" s="6" customFormat="1">
      <c r="A4" s="42" t="s">
        <v>32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Y4" s="10"/>
      <c r="Z4" s="11"/>
      <c r="AA4" s="11"/>
      <c r="AB4" s="11"/>
      <c r="AC4" s="11"/>
      <c r="AD4" s="11"/>
    </row>
    <row r="5" spans="1:30" s="6" customFormat="1" ht="13.8" customHeight="1">
      <c r="A5" s="53">
        <v>1</v>
      </c>
      <c r="B5" s="52" t="s">
        <v>33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"/>
      <c r="N5" s="5"/>
      <c r="Y5" s="10"/>
      <c r="Z5" s="11"/>
      <c r="AA5" s="11"/>
      <c r="AB5" s="11"/>
      <c r="AC5" s="11"/>
      <c r="AD5" s="11"/>
    </row>
    <row r="6" spans="1:30" s="6" customFormat="1" ht="13.8" customHeight="1">
      <c r="A6" s="53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"/>
      <c r="N6" s="5"/>
      <c r="Y6" s="10"/>
      <c r="Z6" s="11"/>
      <c r="AA6" s="11"/>
      <c r="AB6" s="11"/>
      <c r="AC6" s="11"/>
      <c r="AD6" s="11"/>
    </row>
    <row r="7" spans="1:30" s="6" customFormat="1" ht="13.8" customHeight="1">
      <c r="A7" s="5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"/>
      <c r="N7" s="5"/>
      <c r="Y7" s="10"/>
      <c r="Z7" s="11"/>
      <c r="AA7" s="11"/>
      <c r="AB7" s="11"/>
      <c r="AC7" s="11"/>
      <c r="AD7" s="11"/>
    </row>
    <row r="8" spans="1:30" s="6" customFormat="1" ht="13.8" customHeight="1">
      <c r="A8" s="53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"/>
      <c r="N8" s="5"/>
      <c r="Y8" s="10"/>
      <c r="Z8" s="11"/>
      <c r="AA8" s="11"/>
      <c r="AB8" s="11"/>
      <c r="AC8" s="11"/>
      <c r="AD8" s="11"/>
    </row>
    <row r="9" spans="1:30" s="6" customFormat="1" ht="13.8" customHeight="1">
      <c r="A9" s="44">
        <v>2</v>
      </c>
      <c r="B9" s="55" t="s">
        <v>34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"/>
      <c r="N9" s="5"/>
      <c r="Y9" s="10"/>
      <c r="Z9" s="11"/>
      <c r="AA9" s="11"/>
      <c r="AB9" s="11"/>
      <c r="AC9" s="11"/>
      <c r="AD9" s="11"/>
    </row>
    <row r="10" spans="1:30" s="6" customFormat="1" ht="13.8" customHeight="1">
      <c r="A10" s="53">
        <v>3</v>
      </c>
      <c r="B10" s="52" t="s">
        <v>35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"/>
      <c r="N10" s="5"/>
      <c r="Y10" s="10"/>
      <c r="Z10" s="11"/>
      <c r="AA10" s="11"/>
      <c r="AB10" s="11"/>
      <c r="AC10" s="11"/>
      <c r="AD10" s="11"/>
    </row>
    <row r="11" spans="1:30" s="6" customFormat="1" ht="13.8" customHeight="1">
      <c r="A11" s="53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"/>
      <c r="N11" s="5"/>
      <c r="Y11" s="10"/>
      <c r="Z11" s="11"/>
      <c r="AA11" s="11"/>
      <c r="AB11" s="11"/>
      <c r="AC11" s="11"/>
      <c r="AD11" s="11"/>
    </row>
    <row r="12" spans="1:30" s="6" customFormat="1">
      <c r="B12" s="13"/>
      <c r="C12" s="13"/>
      <c r="D12" s="13"/>
      <c r="E12" s="36"/>
      <c r="F12" s="36"/>
      <c r="G12" s="36"/>
      <c r="H12" s="37"/>
      <c r="I12" s="15"/>
      <c r="J12" s="15"/>
      <c r="K12" s="60" t="s">
        <v>26</v>
      </c>
      <c r="L12" s="60"/>
      <c r="Y12" s="10"/>
      <c r="Z12" s="11"/>
      <c r="AA12" s="11"/>
      <c r="AB12" s="11"/>
      <c r="AC12" s="11"/>
      <c r="AD12" s="11"/>
    </row>
    <row r="13" spans="1:30" s="6" customFormat="1">
      <c r="B13" s="13"/>
      <c r="C13" s="13"/>
      <c r="D13" s="13"/>
      <c r="E13" s="13"/>
      <c r="F13" s="13"/>
      <c r="G13" s="13"/>
      <c r="H13" s="13"/>
      <c r="I13" s="13"/>
      <c r="J13" s="13"/>
      <c r="K13" s="60"/>
      <c r="L13" s="60"/>
      <c r="Y13" s="10"/>
      <c r="Z13" s="11"/>
      <c r="AA13" s="11"/>
      <c r="AB13" s="11"/>
      <c r="AC13" s="11"/>
      <c r="AD13" s="11"/>
    </row>
    <row r="14" spans="1:30" s="6" customFormat="1">
      <c r="B14" s="58" t="s">
        <v>0</v>
      </c>
      <c r="C14" s="58" t="s">
        <v>36</v>
      </c>
      <c r="D14" s="58" t="s">
        <v>1</v>
      </c>
      <c r="E14" s="61" t="s">
        <v>2</v>
      </c>
      <c r="F14" s="62"/>
      <c r="G14" s="63"/>
      <c r="H14" s="58" t="s">
        <v>3</v>
      </c>
      <c r="I14" s="58" t="s">
        <v>4</v>
      </c>
      <c r="J14" s="38"/>
      <c r="K14" s="38" t="s">
        <v>24</v>
      </c>
      <c r="L14" s="39" t="s">
        <v>27</v>
      </c>
      <c r="Y14" s="10"/>
      <c r="Z14" s="57" t="s">
        <v>22</v>
      </c>
      <c r="AA14" s="57"/>
      <c r="AB14" s="57"/>
      <c r="AC14" s="57"/>
      <c r="AD14" s="57"/>
    </row>
    <row r="15" spans="1:30" s="6" customFormat="1" ht="28.8">
      <c r="B15" s="59"/>
      <c r="C15" s="59"/>
      <c r="D15" s="59"/>
      <c r="E15" s="39" t="s">
        <v>5</v>
      </c>
      <c r="F15" s="39" t="s">
        <v>6</v>
      </c>
      <c r="G15" s="39" t="s">
        <v>7</v>
      </c>
      <c r="H15" s="59"/>
      <c r="I15" s="59"/>
      <c r="J15" s="40"/>
      <c r="K15" s="38" t="s">
        <v>8</v>
      </c>
      <c r="L15" s="41" t="s">
        <v>25</v>
      </c>
      <c r="Y15" s="12"/>
      <c r="Z15" s="45" t="s">
        <v>16</v>
      </c>
      <c r="AA15" s="45" t="s">
        <v>17</v>
      </c>
      <c r="AB15" s="45" t="s">
        <v>18</v>
      </c>
      <c r="AC15" s="46" t="s">
        <v>20</v>
      </c>
      <c r="AD15" s="45" t="s">
        <v>21</v>
      </c>
    </row>
    <row r="16" spans="1:30" s="6" customFormat="1" ht="17.399999999999999" customHeight="1">
      <c r="B16" s="19" t="s">
        <v>23</v>
      </c>
      <c r="C16" s="19" t="s">
        <v>23</v>
      </c>
      <c r="D16" s="49"/>
      <c r="E16" s="20"/>
      <c r="F16" s="20"/>
      <c r="G16" s="20"/>
      <c r="H16" s="35" t="str">
        <f t="shared" ref="H16:H20" si="0">IF(AND(C16&lt;&gt;"Selezionare",D16&lt;&gt;""),IF(C16="GSE - SSP",IF(D16&lt;=20,"Qualifica SSP-A","Qualifica SSP-B"),"NO"),"")</f>
        <v/>
      </c>
      <c r="I16" s="19" t="s">
        <v>23</v>
      </c>
      <c r="J16" s="19">
        <f>IF(AND(B16&lt;&gt;"Selezionare",C16&lt;&gt;"Selezionare",D16&lt;&gt;"",I16&lt;&gt;"Selezionare"),1,0)</f>
        <v>0</v>
      </c>
      <c r="K16" s="34" t="str">
        <f>IF(J16&lt;&gt;0,IF(H16="Qualifica SSP-A","0",IF(H16="Qualifica SSP-B","",50*G16/1000)),"")</f>
        <v/>
      </c>
      <c r="L16" s="21" t="str">
        <f>IF(J16&lt;&gt;0,IF(H16="Qualifica SSP-A","Niente oneri su autoconsumo perché SSP con P&lt;=20 kW",IF(I16="BT",36,0.273*VLOOKUP(B16,$AA$16:$AD$19,3,FALSE)*VLOOKUP(B16,$AA$16:$AD$19,4,FALSE)*D16/100)),"")</f>
        <v/>
      </c>
      <c r="Y16" s="10"/>
      <c r="Z16" s="47" t="s">
        <v>13</v>
      </c>
      <c r="AA16" s="47" t="s">
        <v>9</v>
      </c>
      <c r="AB16" s="47" t="s">
        <v>12</v>
      </c>
      <c r="AC16" s="47">
        <v>1200</v>
      </c>
      <c r="AD16" s="48">
        <v>0.35</v>
      </c>
    </row>
    <row r="17" spans="1:30" s="6" customFormat="1" ht="17.399999999999999" customHeight="1">
      <c r="B17" s="19" t="s">
        <v>23</v>
      </c>
      <c r="C17" s="19" t="s">
        <v>23</v>
      </c>
      <c r="D17" s="49"/>
      <c r="E17" s="20"/>
      <c r="F17" s="20"/>
      <c r="G17" s="20"/>
      <c r="H17" s="35" t="str">
        <f t="shared" si="0"/>
        <v/>
      </c>
      <c r="I17" s="19" t="s">
        <v>23</v>
      </c>
      <c r="J17" s="19">
        <f>IF(AND(B17&lt;&gt;"Selezionare",C17&lt;&gt;"Selezionare",D17&lt;&gt;"",I17&lt;&gt;"Selezionare"),1,0)</f>
        <v>0</v>
      </c>
      <c r="K17" s="34" t="str">
        <f t="shared" ref="K17:K20" si="1">IF(J17&lt;&gt;0,IF(H17="Qualifica SSP-A","0",IF(H17="Qualifica SSP-B","",50*G17/1000)),"")</f>
        <v/>
      </c>
      <c r="L17" s="21" t="str">
        <f t="shared" ref="L17:L20" si="2">IF(J17&lt;&gt;0,IF(H17="Qualifica SSP-A","Niente oneri su autoconsumo perché SSP con P&lt;=20 kW",IF(I17="BT",36,0.273*VLOOKUP(B17,$AA$16:$AD$19,3,FALSE)*VLOOKUP(B17,$AA$16:$AD$19,4,FALSE)*D17/100)),"")</f>
        <v/>
      </c>
      <c r="Y17" s="10"/>
      <c r="Z17" s="47" t="s">
        <v>11</v>
      </c>
      <c r="AA17" s="47" t="s">
        <v>15</v>
      </c>
      <c r="AB17" s="47" t="s">
        <v>10</v>
      </c>
      <c r="AC17" s="47">
        <v>4000</v>
      </c>
      <c r="AD17" s="48">
        <v>0.25</v>
      </c>
    </row>
    <row r="18" spans="1:30" s="6" customFormat="1" ht="17.399999999999999" customHeight="1">
      <c r="B18" s="19" t="s">
        <v>23</v>
      </c>
      <c r="C18" s="19" t="s">
        <v>23</v>
      </c>
      <c r="D18" s="49"/>
      <c r="E18" s="20"/>
      <c r="F18" s="20"/>
      <c r="G18" s="20"/>
      <c r="H18" s="35" t="str">
        <f t="shared" si="0"/>
        <v/>
      </c>
      <c r="I18" s="19" t="s">
        <v>23</v>
      </c>
      <c r="J18" s="19">
        <f>IF(AND(B18&lt;&gt;"Selezionare",C18&lt;&gt;"Selezionare",D18&lt;&gt;"",I18&lt;&gt;"Selezionare"),1,0)</f>
        <v>0</v>
      </c>
      <c r="K18" s="34" t="str">
        <f t="shared" si="1"/>
        <v/>
      </c>
      <c r="L18" s="21" t="str">
        <f t="shared" si="2"/>
        <v/>
      </c>
      <c r="Y18" s="10"/>
      <c r="Z18" s="47"/>
      <c r="AA18" s="47" t="s">
        <v>14</v>
      </c>
      <c r="AB18" s="47" t="s">
        <v>19</v>
      </c>
      <c r="AC18" s="47">
        <v>1200</v>
      </c>
      <c r="AD18" s="48">
        <v>0.1</v>
      </c>
    </row>
    <row r="19" spans="1:30" s="6" customFormat="1" ht="17.399999999999999" customHeight="1">
      <c r="B19" s="19" t="s">
        <v>23</v>
      </c>
      <c r="C19" s="19" t="s">
        <v>23</v>
      </c>
      <c r="D19" s="49"/>
      <c r="E19" s="20"/>
      <c r="F19" s="20"/>
      <c r="G19" s="20"/>
      <c r="H19" s="35" t="str">
        <f t="shared" si="0"/>
        <v/>
      </c>
      <c r="I19" s="19" t="s">
        <v>23</v>
      </c>
      <c r="J19" s="19">
        <f>IF(AND(B19&lt;&gt;"Selezionare",C19&lt;&gt;"Selezionare",D19&lt;&gt;"",I19&lt;&gt;"Selezionare"),1,0)</f>
        <v>0</v>
      </c>
      <c r="K19" s="34" t="str">
        <f t="shared" si="1"/>
        <v/>
      </c>
      <c r="L19" s="21" t="str">
        <f t="shared" si="2"/>
        <v/>
      </c>
      <c r="Y19" s="10"/>
      <c r="Z19" s="47"/>
      <c r="AA19" s="47" t="s">
        <v>19</v>
      </c>
      <c r="AB19" s="11"/>
      <c r="AC19" s="47">
        <v>5000</v>
      </c>
      <c r="AD19" s="48">
        <v>0.6</v>
      </c>
    </row>
    <row r="20" spans="1:30" s="6" customFormat="1" ht="17.399999999999999" customHeight="1">
      <c r="B20" s="19" t="s">
        <v>23</v>
      </c>
      <c r="C20" s="19" t="s">
        <v>23</v>
      </c>
      <c r="D20" s="49"/>
      <c r="E20" s="20"/>
      <c r="F20" s="20"/>
      <c r="G20" s="20"/>
      <c r="H20" s="35" t="str">
        <f t="shared" si="0"/>
        <v/>
      </c>
      <c r="I20" s="19" t="s">
        <v>23</v>
      </c>
      <c r="J20" s="19">
        <f>IF(AND(B20&lt;&gt;"Selezionare",C20&lt;&gt;"Selezionare",D20&lt;&gt;"",I20&lt;&gt;"Selezionare"),1,0)</f>
        <v>0</v>
      </c>
      <c r="K20" s="34" t="str">
        <f t="shared" si="1"/>
        <v/>
      </c>
      <c r="L20" s="21" t="str">
        <f t="shared" si="2"/>
        <v/>
      </c>
      <c r="Y20" s="10"/>
      <c r="Z20" s="11"/>
      <c r="AA20" s="11"/>
      <c r="AB20" s="11"/>
      <c r="AC20" s="11"/>
      <c r="AD20" s="11"/>
    </row>
    <row r="21" spans="1:30" s="22" customFormat="1" ht="13.8">
      <c r="B21" s="56" t="s">
        <v>29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Y21" s="23"/>
      <c r="Z21" s="23"/>
      <c r="AA21" s="23"/>
      <c r="AB21" s="23"/>
      <c r="AC21" s="23"/>
      <c r="AD21" s="23"/>
    </row>
    <row r="22" spans="1:30" s="6" customFormat="1" ht="9.6" customHeight="1">
      <c r="B22" s="13"/>
      <c r="C22" s="13"/>
      <c r="D22" s="13"/>
      <c r="E22" s="13"/>
      <c r="F22" s="13"/>
      <c r="G22" s="13"/>
      <c r="H22" s="14"/>
      <c r="I22" s="15"/>
      <c r="J22" s="15"/>
      <c r="K22" s="13"/>
      <c r="L22" s="13"/>
      <c r="M22" s="16"/>
      <c r="Y22" s="10"/>
      <c r="Z22" s="11"/>
      <c r="AA22" s="11"/>
      <c r="AB22" s="11"/>
      <c r="AC22" s="11"/>
      <c r="AD22" s="11"/>
    </row>
    <row r="23" spans="1:30" s="26" customFormat="1" ht="12">
      <c r="A23" s="25" t="s">
        <v>28</v>
      </c>
      <c r="B23" s="27"/>
      <c r="C23" s="27"/>
      <c r="D23" s="27"/>
      <c r="E23" s="27"/>
      <c r="F23" s="27"/>
      <c r="G23" s="27"/>
      <c r="H23" s="28"/>
      <c r="I23" s="29"/>
      <c r="J23" s="29"/>
      <c r="K23" s="27"/>
      <c r="L23" s="27"/>
      <c r="Y23" s="30"/>
      <c r="Z23" s="31"/>
      <c r="AA23" s="31"/>
      <c r="AB23" s="31"/>
      <c r="AC23" s="31"/>
      <c r="AD23" s="31"/>
    </row>
    <row r="24" spans="1:30" s="26" customFormat="1" ht="12">
      <c r="A24" s="27" t="str">
        <f>+"- Tipologia di contratto per la cessione delle eccedenze di produzione: Ritiro Dedicato (RID), Scambio Sul Posto (SSP), Altro."</f>
        <v>- Tipologia di contratto per la cessione delle eccedenze di produzione: Ritiro Dedicato (RID), Scambio Sul Posto (SSP), Altro.</v>
      </c>
      <c r="B24" s="27"/>
      <c r="C24" s="25"/>
      <c r="D24" s="25"/>
      <c r="E24" s="25"/>
      <c r="F24" s="25"/>
      <c r="G24" s="25"/>
      <c r="H24" s="32"/>
      <c r="I24" s="33"/>
      <c r="J24" s="33"/>
      <c r="K24" s="25"/>
      <c r="L24" s="25"/>
      <c r="Y24" s="30"/>
      <c r="Z24" s="31"/>
      <c r="AA24" s="31"/>
      <c r="AB24" s="31"/>
      <c r="AC24" s="31"/>
      <c r="AD24" s="31"/>
    </row>
    <row r="25" spans="1:30" s="26" customFormat="1" ht="12">
      <c r="A25" s="27" t="str">
        <f>+"- Tipologia di tensione di connessione: Media Tensione (MT), Bassa Tensione (BT)."</f>
        <v>- Tipologia di tensione di connessione: Media Tensione (MT), Bassa Tensione (BT).</v>
      </c>
      <c r="B25" s="27"/>
      <c r="C25" s="25"/>
      <c r="D25" s="25"/>
      <c r="E25" s="25"/>
      <c r="F25" s="25"/>
      <c r="G25" s="25"/>
      <c r="H25" s="32"/>
      <c r="I25" s="33"/>
      <c r="J25" s="33"/>
      <c r="K25" s="25"/>
      <c r="L25" s="25"/>
      <c r="Y25" s="30"/>
      <c r="Z25" s="31"/>
      <c r="AA25" s="31"/>
      <c r="AB25" s="31"/>
      <c r="AC25" s="31"/>
      <c r="AD25" s="31"/>
    </row>
    <row r="26" spans="1:30" s="26" customFormat="1" ht="12">
      <c r="A26" s="27" t="str">
        <f>+"- Tipologia di fonte energetica: Fotovoltaico, Eolico, Idrico o Altro."</f>
        <v>- Tipologia di fonte energetica: Fotovoltaico, Eolico, Idrico o Altro.</v>
      </c>
      <c r="B26" s="27"/>
      <c r="C26" s="27"/>
      <c r="D26" s="27"/>
      <c r="E26" s="27"/>
      <c r="F26" s="27"/>
      <c r="G26" s="27"/>
      <c r="H26" s="28"/>
      <c r="I26" s="29"/>
      <c r="J26" s="29"/>
      <c r="K26" s="27"/>
      <c r="L26" s="27"/>
      <c r="Y26" s="30"/>
      <c r="Z26" s="31"/>
      <c r="AA26" s="31"/>
      <c r="AB26" s="31"/>
      <c r="AC26" s="31"/>
      <c r="AD26" s="31"/>
    </row>
    <row r="27" spans="1:30" s="26" customFormat="1" ht="12">
      <c r="A27" s="27" t="str">
        <f>+"- Potenza dell'impianto di produzione in kW."</f>
        <v>- Potenza dell'impianto di produzione in kW.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Y27" s="30"/>
      <c r="AC27" s="31"/>
      <c r="AD27" s="31"/>
    </row>
    <row r="28" spans="1:30" s="26" customFormat="1" ht="12">
      <c r="A28" s="27" t="str">
        <f>+"- Dati di produzione, cessione, autoconsumo in kWh."</f>
        <v>- Dati di produzione, cessione, autoconsumo in kWh.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Y28" s="30"/>
      <c r="Z28" s="31"/>
      <c r="AA28" s="31"/>
      <c r="AB28" s="31"/>
      <c r="AC28" s="31"/>
      <c r="AD28" s="31"/>
    </row>
    <row r="29" spans="1:30" s="26" customFormat="1" ht="1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Y29" s="30"/>
      <c r="Z29" s="31"/>
      <c r="AA29" s="31"/>
      <c r="AB29" s="31"/>
      <c r="AC29" s="31"/>
      <c r="AD29" s="31"/>
    </row>
    <row r="30" spans="1:30" s="26" customFormat="1" ht="12">
      <c r="A30" s="54" t="s">
        <v>37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Y30" s="30"/>
      <c r="Z30" s="31"/>
      <c r="AA30" s="31"/>
      <c r="AB30" s="31"/>
      <c r="AC30" s="31"/>
      <c r="AD30" s="31"/>
    </row>
    <row r="31" spans="1:30" s="26" customFormat="1" ht="12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Y31" s="30"/>
      <c r="Z31" s="31"/>
      <c r="AA31" s="31"/>
      <c r="AB31" s="31"/>
      <c r="AC31" s="31"/>
      <c r="AD31" s="31"/>
    </row>
    <row r="32" spans="1:30" s="26" customFormat="1" ht="12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Y32" s="30"/>
      <c r="Z32" s="31"/>
      <c r="AA32" s="31"/>
      <c r="AB32" s="31"/>
      <c r="AC32" s="31"/>
      <c r="AD32" s="31"/>
    </row>
    <row r="33" spans="1:30" s="26" customFormat="1" ht="12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Y33" s="30"/>
      <c r="Z33" s="31"/>
      <c r="AA33" s="31"/>
      <c r="AB33" s="31"/>
      <c r="AC33" s="31"/>
      <c r="AD33" s="31"/>
    </row>
    <row r="34" spans="1:30" s="26" customFormat="1" ht="1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Y34" s="30"/>
      <c r="Z34" s="31"/>
      <c r="AA34" s="31"/>
      <c r="AB34" s="31"/>
      <c r="AC34" s="31"/>
      <c r="AD34" s="31"/>
    </row>
    <row r="35" spans="1:30" s="6" customFormat="1">
      <c r="C35" s="24"/>
      <c r="D35" s="24"/>
      <c r="E35" s="24"/>
      <c r="F35" s="24"/>
      <c r="G35" s="24"/>
      <c r="H35" s="24"/>
      <c r="I35" s="24"/>
      <c r="J35" s="24"/>
      <c r="K35" s="24"/>
      <c r="L35" s="24"/>
      <c r="Y35" s="10"/>
      <c r="Z35" s="11"/>
      <c r="AA35" s="11"/>
      <c r="AB35" s="11"/>
      <c r="AC35" s="11"/>
      <c r="AD35" s="11"/>
    </row>
    <row r="36" spans="1:30" s="6" customFormat="1">
      <c r="C36" s="24"/>
      <c r="D36" s="24"/>
      <c r="E36" s="24"/>
      <c r="F36" s="24"/>
      <c r="G36" s="24"/>
      <c r="H36" s="24"/>
      <c r="I36" s="24"/>
      <c r="J36" s="24"/>
      <c r="K36" s="24"/>
      <c r="L36" s="24"/>
      <c r="Y36" s="10"/>
      <c r="Z36" s="11"/>
      <c r="AA36" s="11"/>
      <c r="AB36" s="11"/>
      <c r="AC36" s="11"/>
      <c r="AD36" s="11"/>
    </row>
    <row r="37" spans="1:30" s="6" customFormat="1">
      <c r="C37" s="24"/>
      <c r="D37" s="24"/>
      <c r="E37" s="24"/>
      <c r="F37" s="24"/>
      <c r="G37" s="24"/>
      <c r="H37" s="24"/>
      <c r="I37" s="24"/>
      <c r="J37" s="24"/>
      <c r="K37" s="24"/>
      <c r="L37" s="24"/>
      <c r="Y37" s="10"/>
      <c r="Z37" s="11"/>
      <c r="AA37" s="11"/>
      <c r="AB37" s="11"/>
      <c r="AC37" s="11"/>
      <c r="AD37" s="11"/>
    </row>
    <row r="38" spans="1:30" s="6" customFormat="1">
      <c r="Y38" s="10"/>
      <c r="Z38" s="11"/>
      <c r="AA38" s="11"/>
      <c r="AB38" s="11"/>
      <c r="AC38" s="11"/>
      <c r="AD38" s="11"/>
    </row>
    <row r="39" spans="1:30" s="6" customFormat="1">
      <c r="Y39" s="10"/>
      <c r="Z39" s="11"/>
      <c r="AA39" s="11"/>
      <c r="AB39" s="17"/>
      <c r="AC39" s="11"/>
      <c r="AD39" s="11"/>
    </row>
    <row r="40" spans="1:30" s="6" customFormat="1">
      <c r="Y40" s="10"/>
      <c r="Z40" s="11"/>
      <c r="AA40" s="11"/>
      <c r="AB40" s="17"/>
      <c r="AC40" s="11"/>
      <c r="AD40" s="11"/>
    </row>
    <row r="41" spans="1:30" s="6" customFormat="1">
      <c r="Y41" s="10"/>
      <c r="Z41" s="11"/>
      <c r="AA41" s="11"/>
      <c r="AB41" s="17"/>
      <c r="AC41" s="11"/>
      <c r="AD41" s="11"/>
    </row>
    <row r="42" spans="1:30" s="6" customFormat="1">
      <c r="Y42" s="10"/>
      <c r="Z42" s="11"/>
      <c r="AA42" s="11"/>
      <c r="AB42" s="17"/>
      <c r="AC42" s="11"/>
      <c r="AD42" s="11"/>
    </row>
    <row r="43" spans="1:30" s="6" customFormat="1">
      <c r="Y43" s="10"/>
      <c r="Z43" s="11"/>
      <c r="AA43" s="11"/>
      <c r="AB43" s="17"/>
      <c r="AC43" s="11"/>
      <c r="AD43" s="11"/>
    </row>
    <row r="44" spans="1:30" s="6" customFormat="1">
      <c r="Y44" s="10"/>
      <c r="Z44" s="11"/>
      <c r="AA44" s="11"/>
      <c r="AB44" s="17"/>
      <c r="AC44" s="11"/>
      <c r="AD44" s="11"/>
    </row>
    <row r="45" spans="1:30" s="6" customFormat="1">
      <c r="Y45" s="18"/>
      <c r="Z45" s="17"/>
      <c r="AA45" s="17"/>
      <c r="AB45" s="17"/>
      <c r="AC45" s="11"/>
      <c r="AD45" s="11"/>
    </row>
    <row r="46" spans="1:30" s="6" customFormat="1">
      <c r="Y46" s="18"/>
      <c r="Z46" s="17"/>
      <c r="AA46" s="17"/>
      <c r="AB46" s="17"/>
      <c r="AC46" s="11"/>
      <c r="AD46" s="11"/>
    </row>
    <row r="47" spans="1:30" s="6" customFormat="1">
      <c r="Y47" s="18"/>
      <c r="Z47" s="17"/>
      <c r="AA47" s="17"/>
      <c r="AB47" s="17"/>
      <c r="AC47" s="11"/>
      <c r="AD47" s="11"/>
    </row>
    <row r="48" spans="1:30" s="6" customFormat="1">
      <c r="Y48" s="18"/>
      <c r="Z48" s="17"/>
      <c r="AA48" s="17"/>
      <c r="AB48" s="17"/>
      <c r="AC48" s="11"/>
      <c r="AD48" s="11"/>
    </row>
    <row r="49" spans="25:30" s="6" customFormat="1">
      <c r="Y49" s="10"/>
      <c r="Z49" s="11"/>
      <c r="AA49" s="11"/>
      <c r="AB49" s="11"/>
      <c r="AC49" s="11"/>
      <c r="AD49" s="11"/>
    </row>
    <row r="50" spans="25:30" s="6" customFormat="1">
      <c r="Y50" s="10"/>
      <c r="Z50" s="11"/>
      <c r="AA50" s="11"/>
      <c r="AB50" s="11"/>
      <c r="AC50" s="11"/>
      <c r="AD50" s="11"/>
    </row>
    <row r="51" spans="25:30" s="6" customFormat="1">
      <c r="Y51" s="10"/>
      <c r="Z51" s="11"/>
      <c r="AA51" s="11"/>
      <c r="AB51" s="11"/>
      <c r="AC51" s="11"/>
      <c r="AD51" s="11"/>
    </row>
    <row r="52" spans="25:30" s="6" customFormat="1">
      <c r="Y52" s="10"/>
      <c r="Z52" s="11"/>
      <c r="AA52" s="11"/>
      <c r="AB52" s="11"/>
      <c r="AC52" s="11"/>
      <c r="AD52" s="11"/>
    </row>
    <row r="53" spans="25:30" s="6" customFormat="1">
      <c r="Y53" s="10"/>
      <c r="Z53" s="11"/>
      <c r="AA53" s="11"/>
      <c r="AB53" s="11"/>
      <c r="AC53" s="11"/>
      <c r="AD53" s="11"/>
    </row>
  </sheetData>
  <sheetProtection password="ED7B" sheet="1" objects="1" scenarios="1" selectLockedCells="1"/>
  <mergeCells count="17">
    <mergeCell ref="Z14:AD14"/>
    <mergeCell ref="A5:A8"/>
    <mergeCell ref="B5:L8"/>
    <mergeCell ref="B14:B15"/>
    <mergeCell ref="K12:L13"/>
    <mergeCell ref="I14:I15"/>
    <mergeCell ref="C14:C15"/>
    <mergeCell ref="E14:G14"/>
    <mergeCell ref="H14:H15"/>
    <mergeCell ref="D14:D15"/>
    <mergeCell ref="A1:L2"/>
    <mergeCell ref="A3:L3"/>
    <mergeCell ref="B10:L11"/>
    <mergeCell ref="A10:A11"/>
    <mergeCell ref="A30:L34"/>
    <mergeCell ref="B9:L9"/>
    <mergeCell ref="B21:L21"/>
  </mergeCells>
  <dataValidations count="3">
    <dataValidation type="list" allowBlank="1" showInputMessage="1" showErrorMessage="1" promptTitle="Selezionare" sqref="I16:I20">
      <formula1>$Z$16:$Z$17</formula1>
    </dataValidation>
    <dataValidation type="list" allowBlank="1" showInputMessage="1" showErrorMessage="1" promptTitle="Selezionare" sqref="C16:C20">
      <formula1>$AB$16:$AB$18</formula1>
    </dataValidation>
    <dataValidation type="list" allowBlank="1" showInputMessage="1" showErrorMessage="1" promptTitle="Selezionare" sqref="B16:B20">
      <formula1>$AA$16:$AA$19</formula1>
    </dataValidation>
  </dataValidations>
  <pageMargins left="0.23622047244094491" right="0.23622047244094491" top="0.74803149606299213" bottom="0.47244094488188981" header="0.31496062992125984" footer="0.31496062992125984"/>
  <pageSetup paperSize="9" orientation="landscape" r:id="rId1"/>
  <ignoredErrors>
    <ignoredError sqref="J16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:E7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Impatti economici SEU</vt:lpstr>
      <vt:lpstr>Foglio1</vt:lpstr>
      <vt:lpstr>'Impatti economici SEU'!Area_stampa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Corti</dc:creator>
  <cp:lastModifiedBy>Vera Corti</cp:lastModifiedBy>
  <cp:lastPrinted>2015-07-26T09:04:16Z</cp:lastPrinted>
  <dcterms:created xsi:type="dcterms:W3CDTF">2015-07-24T13:20:51Z</dcterms:created>
  <dcterms:modified xsi:type="dcterms:W3CDTF">2015-07-26T14:02:22Z</dcterms:modified>
</cp:coreProperties>
</file>